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4C01A200-AF89-49FA-A1DF-24BFED8BD3BA}" xr6:coauthVersionLast="47" xr6:coauthVersionMax="47" xr10:uidLastSave="{00000000-0000-0000-0000-000000000000}"/>
  <bookViews>
    <workbookView xWindow="-120" yWindow="-120" windowWidth="20730" windowHeight="111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0" i="6"/>
  <c r="H39" i="6"/>
  <c r="H36" i="6"/>
  <c r="H35" i="6"/>
  <c r="H16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E33" i="6" s="1"/>
  <c r="C23" i="6"/>
  <c r="C13" i="6"/>
  <c r="C5" i="6"/>
  <c r="E43" i="6" l="1"/>
  <c r="H43" i="6" s="1"/>
  <c r="H33" i="6"/>
  <c r="E23" i="6"/>
  <c r="H23" i="6" s="1"/>
  <c r="G77" i="6"/>
  <c r="E13" i="6"/>
  <c r="H13" i="6" s="1"/>
  <c r="E5" i="6"/>
  <c r="H5" i="6"/>
  <c r="D77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H77" i="6" l="1"/>
  <c r="E77" i="6"/>
  <c r="E37" i="5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<sst xmlns="http://schemas.openxmlformats.org/spreadsheetml/2006/main" count="203" uniqueCount="142">
  <si>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</si>
  <si>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</si>
  <si>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</si>
  <si>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</si>
  <si>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</si>
  <si>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</si>
  <si>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</si>
  <si>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</si>
  <si>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</si>
  <si>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</si>
  <si>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</si>
  <si>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</si>
  <si>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</si>
  <si>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</si>
  <si>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</si>
  <si>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</si>
  <si>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</si>
  <si>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</si>
  <si>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</si>
  <si>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</si>
  <si>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</si>
  <si>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</si>
  <si>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</si>
  <si>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</si>
  <si>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</si>
  <si>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</si>
  <si>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</si>
  <si>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</si>
  <si>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</si>
  <si>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</si>
  <si>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</si>
  <si>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</si>
  <si>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</si>
  <si>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</si>
  <si>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</si>
  <si>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</si>
  <si>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</si>
  <si>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</si>
  <si>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</si>
  <si>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</si>
  <si>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</si>
  <si>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</si>
  <si>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</si>
  <si>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</si>
  <si>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</si>
  <si>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</si>
  <si>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</si>
  <si>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</si>
  <si>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</si>
  <si>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</si>
  <si>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</si>
  <si>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</si>
  <si>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</si>
  <si>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</si>
  <si>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</si>
  <si>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</si>
  <si>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</si>
  <si>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</si>
  <si>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</si>
  <si>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</si>
  <si>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</si>
  <si>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</si>
  <si>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</si>
  <si>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</si>
  <si>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</si>
  <si>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</si>
  <si>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</si>
  <si>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</si>
  <si>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</si>
  <si>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</si>
  <si>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</si>
  <si>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</si>
  <si>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</si>
  <si>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</si>
  <si>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</si>
  <si>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</si>
  <si>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</si>
  <si>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</si>
  <si>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</si>
  <si>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</si>
  <si>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</si>
  <si>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</si>
  <si>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</si>
  <si>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</si>
  <si>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</si>
  <si>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</si>
  <si>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</si>
  <si>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</si>
  <si>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</si>
  <si>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</si>
  <si>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</si>
  <si>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</si>
  <si>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</si>
  <si>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</si>
  <si>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</si>
  <si>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</si>
  <si>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</si>
  <si>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</si>
  <si>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</si>
  <si>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</si>
  <si>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</si>
  <si>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</si>
  <si>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</si>
  <si>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</si>
  <si>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</si>
  <si>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</si>
  <si>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</si>
  <si>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</si>
  <si>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</si>
  <si>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</si>
  <si>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</si>
  <si>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</si>
  <si>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</si>
  <si>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</si>
  <si>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</si>
  <si>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</si>
  <si>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</si>
  <si>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</si>
  <si>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</si>
  <si>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</si>
  <si>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</si>
  <si>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</si>
  <si>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</si>
  <si>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</si>
  <si>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</si>
  <si>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</si>
  <si>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</si>
  <si>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</si>
  <si>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</si>
  <si>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</si>
  <si>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</si>
  <si>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</si>
  <si>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</si>
  <si>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</si>
  <si>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</si>
  <si>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Salamanca, Guanajuato.
Estado Analítico del Ejercicio del Presupuesto de Egresos
Clasificación por Objeto del Gasto (Capítulo y Concepto)
Del 1 de Enero al 31 de Diciembre de 2022</t>
  </si>
  <si>
    <t>Sistema para el Desarrollo Integral de la Familia del Municipio de Salamanca, Guanajuato.
Estado Analítico del Ejercicio del Presupuesto de Egresos
Clasificación Económica (por Tipo de Gasto)
Del 1 de Enero al 31 de Diciembre de 2022</t>
  </si>
  <si>
    <t>31120-8201 DIF SALAMANCA</t>
  </si>
  <si>
    <t>Sistema para el Desarrollo Integral de la Familia del Municipio de Salamanca, Guanajuato.
Estado Analítico del Ejercicio del Presupuesto de Egresos
Clasificación Administrativa
Del 1 de Enero al 31 de Diciembre de 2022</t>
  </si>
  <si>
    <t>Sistema para el Desarrollo Integral de la Familia del Municipio de Salamanca, Guanajuato.
Estado Analítico del Ejercicio del Presupuesto de Egresos
Clasificación Administrativa (Poderes)
Del 1 de Enero al 31 de Diciembre de 2022</t>
  </si>
  <si>
    <t>Sistema para el Desarrollo Integral de la Familia del Municipio de Salamanca, Guanajuato.
Estado Analítico del Ejercicio del Presupuesto de Egresos
Clasificación Administrativa (Sector Paraestatal)
Del 1 de Enero al 31 de Diciembre de 2022</t>
  </si>
  <si>
    <t>Sistema para el Desarrollo Integral de la Familia del Municipio de Salamanca, Guanajuato.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</si>
</sst>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135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6" t="s">
        <v>64</v>
      </c>
      <c r="B5" s="4"/>
      <c r="C5" s="31">
        <f>SUM(C6:C12)</f>
        <v>41265172.410000004</v>
      </c>
      <c r="D5" s="31">
        <f>SUM(D6:D12)</f>
        <v>-5.1386450650170445E-11</v>
      </c>
      <c r="E5" s="31">
        <f>C5+D5</f>
        <v>41265172.410000004</v>
      </c>
      <c r="F5" s="31">
        <f>SUM(F6:F12)</f>
        <v>38952591.780000001</v>
      </c>
      <c r="G5" s="31">
        <f>SUM(G6:G12)</f>
        <v>38155753.109999999</v>
      </c>
      <c r="H5" s="31">
        <f>E5-F5</f>
        <v>2312580.6300000027</v>
      </c>
    </row>
    <row r="6" spans="1:8" x14ac:dyDescent="0.2">
      <c r="A6" s="25">
        <v>1100</v>
      </c>
      <c r="B6" s="8" t="s">
        <v>73</v>
      </c>
      <c r="C6" s="10">
        <v>25635592.5</v>
      </c>
      <c r="D6" s="10">
        <v>-496650.15</v>
      </c>
      <c r="E6" s="10">
        <f t="shared" ref="E6:E69" si="0">C6+D6</f>
        <v>25138942.350000001</v>
      </c>
      <c r="F6" s="10">
        <v>23946421.920000002</v>
      </c>
      <c r="G6" s="10">
        <v>23946421.920000002</v>
      </c>
      <c r="H6" s="10">
        <f t="shared" ref="H6:H69" si="1">E6-F6</f>
        <v>1192520.4299999997</v>
      </c>
    </row>
    <row r="7" spans="1:8" x14ac:dyDescent="0.2">
      <c r="A7" s="25">
        <v>1200</v>
      </c>
      <c r="B7" s="8" t="s">
        <v>74</v>
      </c>
      <c r="C7" s="10">
        <v>10000</v>
      </c>
      <c r="D7" s="10">
        <v>0</v>
      </c>
      <c r="E7" s="10">
        <f t="shared" si="0"/>
        <v>10000</v>
      </c>
      <c r="F7" s="10">
        <v>3463.94</v>
      </c>
      <c r="G7" s="10">
        <v>3463.94</v>
      </c>
      <c r="H7" s="10">
        <f t="shared" si="1"/>
        <v>6536.0599999999995</v>
      </c>
    </row>
    <row r="8" spans="1:8" x14ac:dyDescent="0.2">
      <c r="A8" s="25">
        <v>1300</v>
      </c>
      <c r="B8" s="8" t="s">
        <v>75</v>
      </c>
      <c r="C8" s="10">
        <v>3978951.24</v>
      </c>
      <c r="D8" s="10">
        <v>497042.72</v>
      </c>
      <c r="E8" s="10">
        <f t="shared" si="0"/>
        <v>4475993.96</v>
      </c>
      <c r="F8" s="10">
        <v>3992585.02</v>
      </c>
      <c r="G8" s="10">
        <v>3984411.14</v>
      </c>
      <c r="H8" s="10">
        <f t="shared" si="1"/>
        <v>483408.93999999994</v>
      </c>
    </row>
    <row r="9" spans="1:8" x14ac:dyDescent="0.2">
      <c r="A9" s="25">
        <v>1400</v>
      </c>
      <c r="B9" s="8" t="s">
        <v>34</v>
      </c>
      <c r="C9" s="10">
        <v>6679951.7400000002</v>
      </c>
      <c r="D9" s="10">
        <v>952.93</v>
      </c>
      <c r="E9" s="10">
        <f t="shared" si="0"/>
        <v>6680904.6699999999</v>
      </c>
      <c r="F9" s="10">
        <v>6504865.5</v>
      </c>
      <c r="G9" s="10">
        <v>5716200.71</v>
      </c>
      <c r="H9" s="10">
        <f t="shared" si="1"/>
        <v>176039.16999999993</v>
      </c>
    </row>
    <row r="10" spans="1:8" x14ac:dyDescent="0.2">
      <c r="A10" s="25">
        <v>1500</v>
      </c>
      <c r="B10" s="8" t="s">
        <v>76</v>
      </c>
      <c r="C10" s="10">
        <v>3678897.3</v>
      </c>
      <c r="D10" s="10">
        <v>-1345.5</v>
      </c>
      <c r="E10" s="10">
        <f t="shared" si="0"/>
        <v>3677551.8</v>
      </c>
      <c r="F10" s="10">
        <v>3314062.35</v>
      </c>
      <c r="G10" s="10">
        <v>3314062.35</v>
      </c>
      <c r="H10" s="10">
        <f t="shared" si="1"/>
        <v>363489.44999999972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77</v>
      </c>
      <c r="C12" s="10">
        <v>1281779.6299999999</v>
      </c>
      <c r="D12" s="10">
        <v>0</v>
      </c>
      <c r="E12" s="10">
        <f t="shared" si="0"/>
        <v>1281779.6299999999</v>
      </c>
      <c r="F12" s="10">
        <v>1191193.05</v>
      </c>
      <c r="G12" s="10">
        <v>1191193.05</v>
      </c>
      <c r="H12" s="10">
        <f t="shared" si="1"/>
        <v>90586.579999999842</v>
      </c>
    </row>
    <row r="13" spans="1:8" x14ac:dyDescent="0.2">
      <c r="A13" s="26" t="s">
        <v>65</v>
      </c>
      <c r="B13" s="4"/>
      <c r="C13" s="32">
        <f>SUM(C14:C22)</f>
        <v>2730190</v>
      </c>
      <c r="D13" s="32">
        <f>SUM(D14:D22)</f>
        <v>609601.65</v>
      </c>
      <c r="E13" s="32">
        <f t="shared" si="0"/>
        <v>3339791.65</v>
      </c>
      <c r="F13" s="32">
        <f>SUM(F14:F22)</f>
        <v>3014410.55</v>
      </c>
      <c r="G13" s="32">
        <f>SUM(G14:G22)</f>
        <v>2846930.15</v>
      </c>
      <c r="H13" s="32">
        <f t="shared" si="1"/>
        <v>325381.10000000009</v>
      </c>
    </row>
    <row r="14" spans="1:8" x14ac:dyDescent="0.2">
      <c r="A14" s="25">
        <v>2100</v>
      </c>
      <c r="B14" s="8" t="s">
        <v>78</v>
      </c>
      <c r="C14" s="10">
        <v>695637</v>
      </c>
      <c r="D14" s="10">
        <v>302294.38</v>
      </c>
      <c r="E14" s="10">
        <f t="shared" si="0"/>
        <v>997931.38</v>
      </c>
      <c r="F14" s="10">
        <v>926668.94</v>
      </c>
      <c r="G14" s="10">
        <v>858812.75</v>
      </c>
      <c r="H14" s="10">
        <f t="shared" si="1"/>
        <v>71262.440000000061</v>
      </c>
    </row>
    <row r="15" spans="1:8" x14ac:dyDescent="0.2">
      <c r="A15" s="25">
        <v>2200</v>
      </c>
      <c r="B15" s="8" t="s">
        <v>79</v>
      </c>
      <c r="C15" s="10">
        <v>438938</v>
      </c>
      <c r="D15" s="10">
        <v>199170</v>
      </c>
      <c r="E15" s="10">
        <f t="shared" si="0"/>
        <v>638108</v>
      </c>
      <c r="F15" s="10">
        <v>647999.18999999994</v>
      </c>
      <c r="G15" s="10">
        <v>595490.01</v>
      </c>
      <c r="H15" s="10">
        <f t="shared" si="1"/>
        <v>-9891.1899999999441</v>
      </c>
    </row>
    <row r="16" spans="1:8" x14ac:dyDescent="0.2">
      <c r="A16" s="25">
        <v>2300</v>
      </c>
      <c r="B16" s="8" t="s">
        <v>80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81</v>
      </c>
      <c r="C17" s="10">
        <v>355540</v>
      </c>
      <c r="D17" s="10">
        <v>118137.27</v>
      </c>
      <c r="E17" s="10">
        <f t="shared" si="0"/>
        <v>473677.27</v>
      </c>
      <c r="F17" s="10">
        <v>311784.18</v>
      </c>
      <c r="G17" s="10">
        <v>342927.23</v>
      </c>
      <c r="H17" s="10">
        <f t="shared" si="1"/>
        <v>161893.09000000003</v>
      </c>
    </row>
    <row r="18" spans="1:8" x14ac:dyDescent="0.2">
      <c r="A18" s="25">
        <v>2500</v>
      </c>
      <c r="B18" s="8" t="s">
        <v>82</v>
      </c>
      <c r="C18" s="10">
        <v>217782</v>
      </c>
      <c r="D18" s="10">
        <v>-60000</v>
      </c>
      <c r="E18" s="10">
        <f t="shared" si="0"/>
        <v>157782</v>
      </c>
      <c r="F18" s="10">
        <v>176193.85</v>
      </c>
      <c r="G18" s="10">
        <v>116193.85</v>
      </c>
      <c r="H18" s="10">
        <f t="shared" si="1"/>
        <v>-18411.850000000006</v>
      </c>
    </row>
    <row r="19" spans="1:8" x14ac:dyDescent="0.2">
      <c r="A19" s="25">
        <v>2600</v>
      </c>
      <c r="B19" s="8" t="s">
        <v>83</v>
      </c>
      <c r="C19" s="10">
        <v>620000</v>
      </c>
      <c r="D19" s="10">
        <v>35000</v>
      </c>
      <c r="E19" s="10">
        <f t="shared" si="0"/>
        <v>655000</v>
      </c>
      <c r="F19" s="10">
        <v>654724.53</v>
      </c>
      <c r="G19" s="10">
        <v>648764.07999999996</v>
      </c>
      <c r="H19" s="10">
        <f t="shared" si="1"/>
        <v>275.46999999997206</v>
      </c>
    </row>
    <row r="20" spans="1:8" x14ac:dyDescent="0.2">
      <c r="A20" s="25">
        <v>2700</v>
      </c>
      <c r="B20" s="8" t="s">
        <v>84</v>
      </c>
      <c r="C20" s="10">
        <v>56622</v>
      </c>
      <c r="D20" s="10">
        <v>175000</v>
      </c>
      <c r="E20" s="10">
        <f t="shared" si="0"/>
        <v>231622</v>
      </c>
      <c r="F20" s="10">
        <v>145568.1</v>
      </c>
      <c r="G20" s="10">
        <v>145568.1</v>
      </c>
      <c r="H20" s="10">
        <f t="shared" si="1"/>
        <v>86053.9</v>
      </c>
    </row>
    <row r="21" spans="1:8" x14ac:dyDescent="0.2">
      <c r="A21" s="25">
        <v>2800</v>
      </c>
      <c r="B21" s="8" t="s">
        <v>85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86</v>
      </c>
      <c r="C22" s="10">
        <v>345671</v>
      </c>
      <c r="D22" s="10">
        <v>-160000</v>
      </c>
      <c r="E22" s="10">
        <f t="shared" si="0"/>
        <v>185671</v>
      </c>
      <c r="F22" s="10">
        <v>151471.76</v>
      </c>
      <c r="G22" s="10">
        <v>139174.13</v>
      </c>
      <c r="H22" s="10">
        <f t="shared" si="1"/>
        <v>34199.239999999991</v>
      </c>
    </row>
    <row r="23" spans="1:8" x14ac:dyDescent="0.2">
      <c r="A23" s="26" t="s">
        <v>66</v>
      </c>
      <c r="B23" s="4"/>
      <c r="C23" s="32">
        <f>SUM(C24:C32)</f>
        <v>3126823.5900000003</v>
      </c>
      <c r="D23" s="32">
        <f>SUM(D24:D32)</f>
        <v>704927.34</v>
      </c>
      <c r="E23" s="32">
        <f t="shared" si="0"/>
        <v>3831750.93</v>
      </c>
      <c r="F23" s="32">
        <f>SUM(F24:F32)</f>
        <v>3099863.04</v>
      </c>
      <c r="G23" s="32">
        <f>SUM(G24:G32)</f>
        <v>3185669.77</v>
      </c>
      <c r="H23" s="32">
        <f t="shared" si="1"/>
        <v>731887.89000000013</v>
      </c>
    </row>
    <row r="24" spans="1:8" x14ac:dyDescent="0.2">
      <c r="A24" s="25">
        <v>3100</v>
      </c>
      <c r="B24" s="8" t="s">
        <v>87</v>
      </c>
      <c r="C24" s="10">
        <v>542698</v>
      </c>
      <c r="D24" s="10">
        <v>49000</v>
      </c>
      <c r="E24" s="10">
        <f t="shared" si="0"/>
        <v>591698</v>
      </c>
      <c r="F24" s="10">
        <v>477585.88</v>
      </c>
      <c r="G24" s="10">
        <v>477585.88</v>
      </c>
      <c r="H24" s="10">
        <f t="shared" si="1"/>
        <v>114112.12</v>
      </c>
    </row>
    <row r="25" spans="1:8" x14ac:dyDescent="0.2">
      <c r="A25" s="25">
        <v>3200</v>
      </c>
      <c r="B25" s="8" t="s">
        <v>88</v>
      </c>
      <c r="C25" s="10">
        <v>25600</v>
      </c>
      <c r="D25" s="10">
        <v>25893.200000000001</v>
      </c>
      <c r="E25" s="10">
        <f t="shared" si="0"/>
        <v>51493.2</v>
      </c>
      <c r="F25" s="10">
        <v>17988</v>
      </c>
      <c r="G25" s="10">
        <v>43641.49</v>
      </c>
      <c r="H25" s="10">
        <f t="shared" si="1"/>
        <v>33505.199999999997</v>
      </c>
    </row>
    <row r="26" spans="1:8" x14ac:dyDescent="0.2">
      <c r="A26" s="25">
        <v>3300</v>
      </c>
      <c r="B26" s="8" t="s">
        <v>89</v>
      </c>
      <c r="C26" s="10">
        <v>151148</v>
      </c>
      <c r="D26" s="10">
        <v>139303.67999999999</v>
      </c>
      <c r="E26" s="10">
        <f t="shared" si="0"/>
        <v>290451.68</v>
      </c>
      <c r="F26" s="10">
        <v>118116.68</v>
      </c>
      <c r="G26" s="10">
        <v>187535.72</v>
      </c>
      <c r="H26" s="10">
        <f t="shared" si="1"/>
        <v>172335</v>
      </c>
    </row>
    <row r="27" spans="1:8" x14ac:dyDescent="0.2">
      <c r="A27" s="25">
        <v>3400</v>
      </c>
      <c r="B27" s="8" t="s">
        <v>90</v>
      </c>
      <c r="C27" s="10">
        <v>275417</v>
      </c>
      <c r="D27" s="10">
        <v>10000</v>
      </c>
      <c r="E27" s="10">
        <f t="shared" si="0"/>
        <v>285417</v>
      </c>
      <c r="F27" s="10">
        <v>248773.23</v>
      </c>
      <c r="G27" s="10">
        <v>248773.23</v>
      </c>
      <c r="H27" s="10">
        <f t="shared" si="1"/>
        <v>36643.76999999999</v>
      </c>
    </row>
    <row r="28" spans="1:8" x14ac:dyDescent="0.2">
      <c r="A28" s="25">
        <v>3500</v>
      </c>
      <c r="B28" s="8" t="s">
        <v>91</v>
      </c>
      <c r="C28" s="10">
        <v>632073</v>
      </c>
      <c r="D28" s="10">
        <v>-110904.01</v>
      </c>
      <c r="E28" s="10">
        <f t="shared" si="0"/>
        <v>521168.99</v>
      </c>
      <c r="F28" s="10">
        <v>410077.67</v>
      </c>
      <c r="G28" s="10">
        <v>385075.16</v>
      </c>
      <c r="H28" s="10">
        <f t="shared" si="1"/>
        <v>111091.32</v>
      </c>
    </row>
    <row r="29" spans="1:8" x14ac:dyDescent="0.2">
      <c r="A29" s="25">
        <v>3600</v>
      </c>
      <c r="B29" s="8" t="s">
        <v>92</v>
      </c>
      <c r="C29" s="10">
        <v>130000</v>
      </c>
      <c r="D29" s="10">
        <v>-27000</v>
      </c>
      <c r="E29" s="10">
        <f t="shared" si="0"/>
        <v>103000</v>
      </c>
      <c r="F29" s="10">
        <v>14146.24</v>
      </c>
      <c r="G29" s="10">
        <v>14146.24</v>
      </c>
      <c r="H29" s="10">
        <f t="shared" si="1"/>
        <v>88853.759999999995</v>
      </c>
    </row>
    <row r="30" spans="1:8" x14ac:dyDescent="0.2">
      <c r="A30" s="25">
        <v>3700</v>
      </c>
      <c r="B30" s="8" t="s">
        <v>93</v>
      </c>
      <c r="C30" s="10">
        <v>24310</v>
      </c>
      <c r="D30" s="10">
        <v>15000</v>
      </c>
      <c r="E30" s="10">
        <f t="shared" si="0"/>
        <v>39310</v>
      </c>
      <c r="F30" s="10">
        <v>34620.01</v>
      </c>
      <c r="G30" s="10">
        <v>34489.01</v>
      </c>
      <c r="H30" s="10">
        <f t="shared" si="1"/>
        <v>4689.989999999998</v>
      </c>
    </row>
    <row r="31" spans="1:8" x14ac:dyDescent="0.2">
      <c r="A31" s="25">
        <v>3800</v>
      </c>
      <c r="B31" s="8" t="s">
        <v>94</v>
      </c>
      <c r="C31" s="10">
        <v>410553.43</v>
      </c>
      <c r="D31" s="10">
        <v>587634.47</v>
      </c>
      <c r="E31" s="10">
        <f t="shared" si="0"/>
        <v>998187.89999999991</v>
      </c>
      <c r="F31" s="10">
        <v>835898.19</v>
      </c>
      <c r="G31" s="10">
        <v>956363.9</v>
      </c>
      <c r="H31" s="10">
        <f t="shared" si="1"/>
        <v>162289.70999999996</v>
      </c>
    </row>
    <row r="32" spans="1:8" x14ac:dyDescent="0.2">
      <c r="A32" s="25">
        <v>3900</v>
      </c>
      <c r="B32" s="8" t="s">
        <v>18</v>
      </c>
      <c r="C32" s="10">
        <v>935024.16</v>
      </c>
      <c r="D32" s="10">
        <v>16000</v>
      </c>
      <c r="E32" s="10">
        <f t="shared" si="0"/>
        <v>951024.16</v>
      </c>
      <c r="F32" s="10">
        <v>942657.14</v>
      </c>
      <c r="G32" s="10">
        <v>838059.14</v>
      </c>
      <c r="H32" s="10">
        <f t="shared" si="1"/>
        <v>8367.0200000000186</v>
      </c>
    </row>
    <row r="33" spans="1:8" x14ac:dyDescent="0.2">
      <c r="A33" s="26" t="s">
        <v>67</v>
      </c>
      <c r="B33" s="4"/>
      <c r="C33" s="32">
        <f>SUM(C34:C42)</f>
        <v>2180567.02</v>
      </c>
      <c r="D33" s="32">
        <f>SUM(D34:D42)</f>
        <v>622409.49</v>
      </c>
      <c r="E33" s="32">
        <f t="shared" si="0"/>
        <v>2802976.51</v>
      </c>
      <c r="F33" s="32">
        <f>SUM(F34:F42)</f>
        <v>2646147.23</v>
      </c>
      <c r="G33" s="32">
        <f>SUM(G34:G42)</f>
        <v>2539568.67</v>
      </c>
      <c r="H33" s="32">
        <f t="shared" si="1"/>
        <v>156829.2799999998</v>
      </c>
    </row>
    <row r="34" spans="1:8" x14ac:dyDescent="0.2">
      <c r="A34" s="25">
        <v>4100</v>
      </c>
      <c r="B34" s="8" t="s">
        <v>95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96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97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25">
        <v>4400</v>
      </c>
      <c r="B37" s="8" t="s">
        <v>98</v>
      </c>
      <c r="C37" s="10">
        <v>2180567.02</v>
      </c>
      <c r="D37" s="10">
        <v>622409.49</v>
      </c>
      <c r="E37" s="10">
        <f t="shared" si="0"/>
        <v>2802976.51</v>
      </c>
      <c r="F37" s="10">
        <v>2646147.23</v>
      </c>
      <c r="G37" s="10">
        <v>2539568.67</v>
      </c>
      <c r="H37" s="10">
        <f t="shared" si="1"/>
        <v>156829.2799999998</v>
      </c>
    </row>
    <row r="38" spans="1:8" x14ac:dyDescent="0.2">
      <c r="A38" s="25">
        <v>4500</v>
      </c>
      <c r="B38" s="8" t="s">
        <v>40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25">
        <v>4600</v>
      </c>
      <c r="B39" s="8" t="s">
        <v>99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100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101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68</v>
      </c>
      <c r="B43" s="4"/>
      <c r="C43" s="32">
        <f>SUM(C44:C52)</f>
        <v>777605</v>
      </c>
      <c r="D43" s="32">
        <f>SUM(D44:D52)</f>
        <v>1207376.1199999999</v>
      </c>
      <c r="E43" s="32">
        <f t="shared" si="0"/>
        <v>1984981.1199999999</v>
      </c>
      <c r="F43" s="32">
        <f>SUM(F44:F52)</f>
        <v>723106.14</v>
      </c>
      <c r="G43" s="32">
        <f>SUM(G44:G52)</f>
        <v>749802.22000000009</v>
      </c>
      <c r="H43" s="32">
        <f t="shared" si="1"/>
        <v>1261874.98</v>
      </c>
    </row>
    <row r="44" spans="1:8" x14ac:dyDescent="0.2">
      <c r="A44" s="25">
        <v>5100</v>
      </c>
      <c r="B44" s="8" t="s">
        <v>102</v>
      </c>
      <c r="C44" s="10">
        <v>511405</v>
      </c>
      <c r="D44" s="10">
        <v>183322.47</v>
      </c>
      <c r="E44" s="10">
        <f t="shared" si="0"/>
        <v>694727.47</v>
      </c>
      <c r="F44" s="10">
        <v>614529.22</v>
      </c>
      <c r="G44" s="10">
        <v>637426.30000000005</v>
      </c>
      <c r="H44" s="10">
        <f t="shared" si="1"/>
        <v>80198.25</v>
      </c>
    </row>
    <row r="45" spans="1:8" x14ac:dyDescent="0.2">
      <c r="A45" s="25">
        <v>5200</v>
      </c>
      <c r="B45" s="8" t="s">
        <v>103</v>
      </c>
      <c r="C45" s="10">
        <v>79000</v>
      </c>
      <c r="D45" s="10">
        <v>-12380.57</v>
      </c>
      <c r="E45" s="10">
        <f t="shared" si="0"/>
        <v>66619.429999999993</v>
      </c>
      <c r="F45" s="10">
        <v>49248.92</v>
      </c>
      <c r="G45" s="10">
        <v>53047.92</v>
      </c>
      <c r="H45" s="10">
        <f t="shared" si="1"/>
        <v>17370.509999999995</v>
      </c>
    </row>
    <row r="46" spans="1:8" x14ac:dyDescent="0.2">
      <c r="A46" s="25">
        <v>5300</v>
      </c>
      <c r="B46" s="8" t="s">
        <v>104</v>
      </c>
      <c r="C46" s="10">
        <v>100000</v>
      </c>
      <c r="D46" s="10">
        <v>-74169.429999999993</v>
      </c>
      <c r="E46" s="10">
        <f t="shared" si="0"/>
        <v>25830.570000000007</v>
      </c>
      <c r="F46" s="10">
        <v>4840</v>
      </c>
      <c r="G46" s="10">
        <v>4840</v>
      </c>
      <c r="H46" s="10">
        <f t="shared" si="1"/>
        <v>20990.570000000007</v>
      </c>
    </row>
    <row r="47" spans="1:8" x14ac:dyDescent="0.2">
      <c r="A47" s="25">
        <v>5400</v>
      </c>
      <c r="B47" s="8" t="s">
        <v>105</v>
      </c>
      <c r="C47" s="10">
        <v>0</v>
      </c>
      <c r="D47" s="10">
        <v>1119803.6499999999</v>
      </c>
      <c r="E47" s="10">
        <f t="shared" si="0"/>
        <v>1119803.6499999999</v>
      </c>
      <c r="F47" s="10">
        <v>0</v>
      </c>
      <c r="G47" s="10">
        <v>0</v>
      </c>
      <c r="H47" s="10">
        <f t="shared" si="1"/>
        <v>1119803.6499999999</v>
      </c>
    </row>
    <row r="48" spans="1:8" x14ac:dyDescent="0.2">
      <c r="A48" s="25">
        <v>5500</v>
      </c>
      <c r="B48" s="8" t="s">
        <v>106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107</v>
      </c>
      <c r="C49" s="10">
        <v>87200</v>
      </c>
      <c r="D49" s="10">
        <v>-9200</v>
      </c>
      <c r="E49" s="10">
        <f t="shared" si="0"/>
        <v>78000</v>
      </c>
      <c r="F49" s="10">
        <v>54488</v>
      </c>
      <c r="G49" s="10">
        <v>54488</v>
      </c>
      <c r="H49" s="10">
        <f t="shared" si="1"/>
        <v>23512</v>
      </c>
    </row>
    <row r="50" spans="1:8" x14ac:dyDescent="0.2">
      <c r="A50" s="25">
        <v>5700</v>
      </c>
      <c r="B50" s="8" t="s">
        <v>108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109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110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69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111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112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113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70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114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115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116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117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118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119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120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71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72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121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122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123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124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125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126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127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56</v>
      </c>
      <c r="C77" s="34">
        <f t="shared" ref="C77:H77" si="4">SUM(C5+C13+C23+C33+C43+C53+C57+C65+C69)</f>
        <v>50080358.020000011</v>
      </c>
      <c r="D77" s="34">
        <f t="shared" si="4"/>
        <v>3144314.5999999996</v>
      </c>
      <c r="E77" s="34">
        <f t="shared" si="4"/>
        <v>53224672.619999997</v>
      </c>
      <c r="F77" s="34">
        <f t="shared" si="4"/>
        <v>48436118.739999995</v>
      </c>
      <c r="G77" s="34">
        <f t="shared" si="4"/>
        <v>47477723.920000002</v>
      </c>
      <c r="H77" s="34">
        <f t="shared" si="4"/>
        <v>4788553.8800000027</v>
      </c>
    </row>
    <row r="79" spans="1:8" x14ac:dyDescent="0.2">
      <c r="A79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136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3"/>
      <c r="B5" s="11" t="s">
        <v>0</v>
      </c>
      <c r="C5" s="10">
        <v>49302753.020000003</v>
      </c>
      <c r="D5" s="10">
        <v>1936938.48</v>
      </c>
      <c r="E5" s="10">
        <f>C5+D5</f>
        <v>51239691.5</v>
      </c>
      <c r="F5" s="10">
        <v>47713012.600000001</v>
      </c>
      <c r="G5" s="10">
        <v>46727921.700000003</v>
      </c>
      <c r="H5" s="10">
        <f>E5-F5</f>
        <v>3526678.8999999985</v>
      </c>
    </row>
    <row r="6" spans="1:8" x14ac:dyDescent="0.2">
      <c r="A6" s="3"/>
      <c r="B6" s="11" t="s">
        <v>1</v>
      </c>
      <c r="C6" s="10">
        <v>777605</v>
      </c>
      <c r="D6" s="10">
        <v>1207376.1200000001</v>
      </c>
      <c r="E6" s="10">
        <f>C6+D6</f>
        <v>1984981.12</v>
      </c>
      <c r="F6" s="10">
        <v>723106.14</v>
      </c>
      <c r="G6" s="10">
        <v>749802.22</v>
      </c>
      <c r="H6" s="10">
        <f>E6-F6</f>
        <v>1261874.98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56</v>
      </c>
      <c r="C10" s="34">
        <f t="shared" ref="C10:H10" si="0">SUM(C5+C6+C7+C8+C9)</f>
        <v>50080358.020000003</v>
      </c>
      <c r="D10" s="34">
        <f t="shared" si="0"/>
        <v>3144314.6</v>
      </c>
      <c r="E10" s="34">
        <f t="shared" si="0"/>
        <v>53224672.619999997</v>
      </c>
      <c r="F10" s="34">
        <f t="shared" si="0"/>
        <v>48436118.740000002</v>
      </c>
      <c r="G10" s="34">
        <f t="shared" si="0"/>
        <v>47477723.920000002</v>
      </c>
      <c r="H10" s="34">
        <f t="shared" si="0"/>
        <v>4788553.879999999</v>
      </c>
    </row>
    <row r="12" spans="1:8" x14ac:dyDescent="0.2">
      <c r="A12" s="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138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137</v>
      </c>
      <c r="C6" s="10">
        <v>50080358.020000003</v>
      </c>
      <c r="D6" s="10">
        <v>3144314.6</v>
      </c>
      <c r="E6" s="10">
        <f>C6+D6</f>
        <v>53224672.620000005</v>
      </c>
      <c r="F6" s="10">
        <v>48436118.740000002</v>
      </c>
      <c r="G6" s="10">
        <v>47477723.920000002</v>
      </c>
      <c r="H6" s="10">
        <f>E6-F6</f>
        <v>4788553.8800000027</v>
      </c>
    </row>
    <row r="7" spans="1:8" x14ac:dyDescent="0.2">
      <c r="A7" s="2"/>
      <c r="B7" s="13" t="s">
        <v>51</v>
      </c>
      <c r="C7" s="10">
        <v>0</v>
      </c>
      <c r="D7" s="10">
        <v>0</v>
      </c>
      <c r="E7" s="10">
        <f t="shared" ref="E7:E12" si="0">C7+D7</f>
        <v>0</v>
      </c>
      <c r="F7" s="10">
        <v>0</v>
      </c>
      <c r="G7" s="10">
        <v>0</v>
      </c>
      <c r="H7" s="10">
        <f t="shared" ref="H7:H12" si="1">E7-F7</f>
        <v>0</v>
      </c>
    </row>
    <row r="8" spans="1:8" x14ac:dyDescent="0.2">
      <c r="A8" s="2"/>
      <c r="B8" s="13" t="s">
        <v>52</v>
      </c>
      <c r="C8" s="10">
        <v>0</v>
      </c>
      <c r="D8" s="10">
        <v>0</v>
      </c>
      <c r="E8" s="10">
        <f t="shared" si="0"/>
        <v>0</v>
      </c>
      <c r="F8" s="10">
        <v>0</v>
      </c>
      <c r="G8" s="10">
        <v>0</v>
      </c>
      <c r="H8" s="10">
        <f t="shared" si="1"/>
        <v>0</v>
      </c>
    </row>
    <row r="9" spans="1:8" x14ac:dyDescent="0.2">
      <c r="A9" s="2"/>
      <c r="B9" s="13" t="s">
        <v>53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"/>
      <c r="B10" s="13" t="s">
        <v>133</v>
      </c>
      <c r="C10" s="10">
        <v>0</v>
      </c>
      <c r="D10" s="10">
        <v>0</v>
      </c>
      <c r="E10" s="10">
        <f t="shared" si="0"/>
        <v>0</v>
      </c>
      <c r="F10" s="10">
        <v>0</v>
      </c>
      <c r="G10" s="10">
        <v>0</v>
      </c>
      <c r="H10" s="10">
        <f t="shared" si="1"/>
        <v>0</v>
      </c>
    </row>
    <row r="11" spans="1:8" x14ac:dyDescent="0.2">
      <c r="A11" s="2"/>
      <c r="B11" s="13" t="s">
        <v>54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"/>
      <c r="B12" s="13" t="s">
        <v>55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2"/>
      <c r="B13" s="13"/>
      <c r="C13" s="10"/>
      <c r="D13" s="10"/>
      <c r="E13" s="10"/>
      <c r="F13" s="10"/>
      <c r="G13" s="10"/>
      <c r="H13" s="10"/>
    </row>
    <row r="14" spans="1:8" x14ac:dyDescent="0.2">
      <c r="A14" s="15"/>
      <c r="B14" s="28" t="s">
        <v>56</v>
      </c>
      <c r="C14" s="35">
        <f t="shared" ref="C14:H14" si="2">SUM(C6:C13)</f>
        <v>50080358.020000003</v>
      </c>
      <c r="D14" s="35">
        <f t="shared" si="2"/>
        <v>3144314.6</v>
      </c>
      <c r="E14" s="35">
        <f t="shared" si="2"/>
        <v>53224672.620000005</v>
      </c>
      <c r="F14" s="35">
        <f t="shared" si="2"/>
        <v>48436118.740000002</v>
      </c>
      <c r="G14" s="35">
        <f t="shared" si="2"/>
        <v>47477723.920000002</v>
      </c>
      <c r="H14" s="35">
        <f t="shared" si="2"/>
        <v>4788553.8800000027</v>
      </c>
    </row>
    <row r="17" spans="1:8" ht="45" customHeight="1" x14ac:dyDescent="0.2">
      <c r="A17" s="36" t="s">
        <v>139</v>
      </c>
      <c r="B17" s="37"/>
      <c r="C17" s="37"/>
      <c r="D17" s="37"/>
      <c r="E17" s="37"/>
      <c r="F17" s="37"/>
      <c r="G17" s="37"/>
      <c r="H17" s="38"/>
    </row>
    <row r="18" spans="1:8" x14ac:dyDescent="0.2">
      <c r="A18" s="41" t="s">
        <v>57</v>
      </c>
      <c r="B18" s="42"/>
      <c r="C18" s="36" t="s">
        <v>63</v>
      </c>
      <c r="D18" s="37"/>
      <c r="E18" s="37"/>
      <c r="F18" s="37"/>
      <c r="G18" s="38"/>
      <c r="H18" s="39" t="s">
        <v>62</v>
      </c>
    </row>
    <row r="19" spans="1:8" ht="22.5" x14ac:dyDescent="0.2">
      <c r="A19" s="43"/>
      <c r="B19" s="44"/>
      <c r="C19" s="6" t="s">
        <v>58</v>
      </c>
      <c r="D19" s="6" t="s">
        <v>128</v>
      </c>
      <c r="E19" s="6" t="s">
        <v>59</v>
      </c>
      <c r="F19" s="6" t="s">
        <v>60</v>
      </c>
      <c r="G19" s="6" t="s">
        <v>61</v>
      </c>
      <c r="H19" s="40"/>
    </row>
    <row r="20" spans="1:8" x14ac:dyDescent="0.2">
      <c r="A20" s="45"/>
      <c r="B20" s="46"/>
      <c r="C20" s="7">
        <v>1</v>
      </c>
      <c r="D20" s="7">
        <v>2</v>
      </c>
      <c r="E20" s="7" t="s">
        <v>129</v>
      </c>
      <c r="F20" s="7">
        <v>4</v>
      </c>
      <c r="G20" s="7">
        <v>5</v>
      </c>
      <c r="H20" s="7" t="s">
        <v>130</v>
      </c>
    </row>
    <row r="21" spans="1:8" x14ac:dyDescent="0.2">
      <c r="A21" s="2"/>
      <c r="B21" s="1" t="s">
        <v>8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2"/>
      <c r="B22" s="1" t="s">
        <v>9</v>
      </c>
      <c r="C22" s="10">
        <v>0</v>
      </c>
      <c r="D22" s="10">
        <v>0</v>
      </c>
      <c r="E22" s="10">
        <f t="shared" ref="E22:E24" si="3">C22+D22</f>
        <v>0</v>
      </c>
      <c r="F22" s="10">
        <v>0</v>
      </c>
      <c r="G22" s="10">
        <v>0</v>
      </c>
      <c r="H22" s="10">
        <f t="shared" ref="H22:H24" si="4">E22-F22</f>
        <v>0</v>
      </c>
    </row>
    <row r="23" spans="1:8" x14ac:dyDescent="0.2">
      <c r="A23" s="2"/>
      <c r="B23" s="1" t="s">
        <v>10</v>
      </c>
      <c r="C23" s="10">
        <v>0</v>
      </c>
      <c r="D23" s="10">
        <v>0</v>
      </c>
      <c r="E23" s="10">
        <f t="shared" si="3"/>
        <v>0</v>
      </c>
      <c r="F23" s="10">
        <v>0</v>
      </c>
      <c r="G23" s="10">
        <v>0</v>
      </c>
      <c r="H23" s="10">
        <f t="shared" si="4"/>
        <v>0</v>
      </c>
    </row>
    <row r="24" spans="1:8" x14ac:dyDescent="0.2">
      <c r="A24" s="2"/>
      <c r="B24" s="1" t="s">
        <v>132</v>
      </c>
      <c r="C24" s="10">
        <v>0</v>
      </c>
      <c r="D24" s="10">
        <v>0</v>
      </c>
      <c r="E24" s="10">
        <f t="shared" si="3"/>
        <v>0</v>
      </c>
      <c r="F24" s="10">
        <v>0</v>
      </c>
      <c r="G24" s="10">
        <v>0</v>
      </c>
      <c r="H24" s="10">
        <f t="shared" si="4"/>
        <v>0</v>
      </c>
    </row>
    <row r="25" spans="1:8" x14ac:dyDescent="0.2">
      <c r="A25" s="15"/>
      <c r="B25" s="28" t="s">
        <v>56</v>
      </c>
      <c r="C25" s="35">
        <f t="shared" ref="C25:H25" si="5">SUM(C21:C24)</f>
        <v>0</v>
      </c>
      <c r="D25" s="35">
        <f t="shared" si="5"/>
        <v>0</v>
      </c>
      <c r="E25" s="35">
        <f t="shared" si="5"/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</row>
    <row r="28" spans="1:8" ht="45" customHeight="1" x14ac:dyDescent="0.2">
      <c r="A28" s="36" t="s">
        <v>140</v>
      </c>
      <c r="B28" s="37"/>
      <c r="C28" s="37"/>
      <c r="D28" s="37"/>
      <c r="E28" s="37"/>
      <c r="F28" s="37"/>
      <c r="G28" s="37"/>
      <c r="H28" s="38"/>
    </row>
    <row r="29" spans="1:8" x14ac:dyDescent="0.2">
      <c r="A29" s="41" t="s">
        <v>57</v>
      </c>
      <c r="B29" s="42"/>
      <c r="C29" s="36" t="s">
        <v>63</v>
      </c>
      <c r="D29" s="37"/>
      <c r="E29" s="37"/>
      <c r="F29" s="37"/>
      <c r="G29" s="38"/>
      <c r="H29" s="39" t="s">
        <v>62</v>
      </c>
    </row>
    <row r="30" spans="1:8" ht="22.5" x14ac:dyDescent="0.2">
      <c r="A30" s="43"/>
      <c r="B30" s="44"/>
      <c r="C30" s="6" t="s">
        <v>58</v>
      </c>
      <c r="D30" s="6" t="s">
        <v>128</v>
      </c>
      <c r="E30" s="6" t="s">
        <v>59</v>
      </c>
      <c r="F30" s="6" t="s">
        <v>60</v>
      </c>
      <c r="G30" s="6" t="s">
        <v>61</v>
      </c>
      <c r="H30" s="40"/>
    </row>
    <row r="31" spans="1:8" x14ac:dyDescent="0.2">
      <c r="A31" s="45"/>
      <c r="B31" s="46"/>
      <c r="C31" s="7">
        <v>1</v>
      </c>
      <c r="D31" s="7">
        <v>2</v>
      </c>
      <c r="E31" s="7" t="s">
        <v>129</v>
      </c>
      <c r="F31" s="7">
        <v>4</v>
      </c>
      <c r="G31" s="7">
        <v>5</v>
      </c>
      <c r="H31" s="7" t="s">
        <v>130</v>
      </c>
    </row>
    <row r="32" spans="1:8" x14ac:dyDescent="0.2">
      <c r="A32" s="2"/>
      <c r="B32" s="17" t="s">
        <v>12</v>
      </c>
      <c r="C32" s="10">
        <v>50080358.020000003</v>
      </c>
      <c r="D32" s="10">
        <v>3144314.6</v>
      </c>
      <c r="E32" s="10">
        <f t="shared" ref="E32:E38" si="6">C32+D32</f>
        <v>53224672.620000005</v>
      </c>
      <c r="F32" s="10">
        <v>48436118.740000002</v>
      </c>
      <c r="G32" s="10">
        <v>47477723.920000002</v>
      </c>
      <c r="H32" s="10">
        <f t="shared" ref="H32:H38" si="7">E32-F32</f>
        <v>4788553.8800000027</v>
      </c>
    </row>
    <row r="33" spans="1:8" x14ac:dyDescent="0.2">
      <c r="A33" s="2"/>
      <c r="B33" s="17" t="s">
        <v>11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2"/>
      <c r="B34" s="17" t="s">
        <v>13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2"/>
      <c r="B35" s="17" t="s">
        <v>25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2"/>
      <c r="B36" s="17" t="s">
        <v>26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2"/>
      <c r="B37" s="17" t="s">
        <v>33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2"/>
      <c r="B38" s="17" t="s">
        <v>14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5"/>
      <c r="B39" s="28" t="s">
        <v>56</v>
      </c>
      <c r="C39" s="35">
        <f t="shared" ref="C39:H39" si="8">SUM(C32:C38)</f>
        <v>50080358.020000003</v>
      </c>
      <c r="D39" s="35">
        <f t="shared" si="8"/>
        <v>3144314.6</v>
      </c>
      <c r="E39" s="35">
        <f t="shared" si="8"/>
        <v>53224672.620000005</v>
      </c>
      <c r="F39" s="35">
        <f t="shared" si="8"/>
        <v>48436118.740000002</v>
      </c>
      <c r="G39" s="35">
        <f t="shared" si="8"/>
        <v>47477723.920000002</v>
      </c>
      <c r="H39" s="35">
        <f t="shared" si="8"/>
        <v>4788553.8800000027</v>
      </c>
    </row>
    <row r="41" spans="1:8" x14ac:dyDescent="0.2">
      <c r="A41" s="1" t="s">
        <v>131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141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57</v>
      </c>
      <c r="B2" s="42"/>
      <c r="C2" s="36" t="s">
        <v>63</v>
      </c>
      <c r="D2" s="37"/>
      <c r="E2" s="37"/>
      <c r="F2" s="37"/>
      <c r="G2" s="38"/>
      <c r="H2" s="39" t="s">
        <v>62</v>
      </c>
    </row>
    <row r="3" spans="1:8" ht="24.95" customHeight="1" x14ac:dyDescent="0.2">
      <c r="A3" s="43"/>
      <c r="B3" s="44"/>
      <c r="C3" s="6" t="s">
        <v>58</v>
      </c>
      <c r="D3" s="6" t="s">
        <v>128</v>
      </c>
      <c r="E3" s="6" t="s">
        <v>59</v>
      </c>
      <c r="F3" s="6" t="s">
        <v>60</v>
      </c>
      <c r="G3" s="6" t="s">
        <v>61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129</v>
      </c>
      <c r="F4" s="7">
        <v>4</v>
      </c>
      <c r="G4" s="7">
        <v>5</v>
      </c>
      <c r="H4" s="7" t="s">
        <v>130</v>
      </c>
    </row>
    <row r="5" spans="1:8" x14ac:dyDescent="0.2">
      <c r="A5" s="21" t="s">
        <v>15</v>
      </c>
      <c r="B5" s="20"/>
      <c r="C5" s="32">
        <f t="shared" ref="C5:H5" si="0">SUM(C6:C13)</f>
        <v>0</v>
      </c>
      <c r="D5" s="32">
        <f t="shared" si="0"/>
        <v>0</v>
      </c>
      <c r="E5" s="32">
        <f t="shared" si="0"/>
        <v>0</v>
      </c>
      <c r="F5" s="32">
        <f t="shared" si="0"/>
        <v>0</v>
      </c>
      <c r="G5" s="32">
        <f t="shared" si="0"/>
        <v>0</v>
      </c>
      <c r="H5" s="32">
        <f t="shared" si="0"/>
        <v>0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134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0</v>
      </c>
      <c r="H10" s="10">
        <f t="shared" si="2"/>
        <v>0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0</v>
      </c>
      <c r="D13" s="10">
        <v>0</v>
      </c>
      <c r="E13" s="10">
        <f t="shared" si="1"/>
        <v>0</v>
      </c>
      <c r="F13" s="10">
        <v>0</v>
      </c>
      <c r="G13" s="10">
        <v>0</v>
      </c>
      <c r="H13" s="10">
        <f t="shared" si="2"/>
        <v>0</v>
      </c>
    </row>
    <row r="14" spans="1:8" x14ac:dyDescent="0.2">
      <c r="A14" s="21" t="s">
        <v>19</v>
      </c>
      <c r="B14" s="23"/>
      <c r="C14" s="32">
        <f t="shared" ref="C14:H14" si="3">SUM(C15:C21)</f>
        <v>50080358.020000003</v>
      </c>
      <c r="D14" s="32">
        <f t="shared" si="3"/>
        <v>3144314.6</v>
      </c>
      <c r="E14" s="32">
        <f t="shared" si="3"/>
        <v>53224672.620000005</v>
      </c>
      <c r="F14" s="32">
        <f t="shared" si="3"/>
        <v>48436118.740000002</v>
      </c>
      <c r="G14" s="32">
        <f t="shared" si="3"/>
        <v>47477723.920000002</v>
      </c>
      <c r="H14" s="32">
        <f t="shared" si="3"/>
        <v>4788553.8800000027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50080358.020000003</v>
      </c>
      <c r="D20" s="10">
        <v>3144314.6</v>
      </c>
      <c r="E20" s="10">
        <f t="shared" si="5"/>
        <v>53224672.620000005</v>
      </c>
      <c r="F20" s="10">
        <v>48436118.740000002</v>
      </c>
      <c r="G20" s="10">
        <v>47477723.920000002</v>
      </c>
      <c r="H20" s="10">
        <f t="shared" si="4"/>
        <v>4788553.8800000027</v>
      </c>
    </row>
    <row r="21" spans="1:8" x14ac:dyDescent="0.2">
      <c r="A21" s="19"/>
      <c r="B21" s="22" t="s">
        <v>4</v>
      </c>
      <c r="C21" s="10">
        <v>0</v>
      </c>
      <c r="D21" s="10">
        <v>0</v>
      </c>
      <c r="E21" s="10">
        <f t="shared" si="5"/>
        <v>0</v>
      </c>
      <c r="F21" s="10">
        <v>0</v>
      </c>
      <c r="G21" s="10">
        <v>0</v>
      </c>
      <c r="H21" s="10">
        <f t="shared" si="4"/>
        <v>0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56</v>
      </c>
      <c r="C37" s="35">
        <f t="shared" ref="C37:H37" si="12">SUM(C32+C22+C14+C5)</f>
        <v>50080358.020000003</v>
      </c>
      <c r="D37" s="35">
        <f t="shared" si="12"/>
        <v>3144314.6</v>
      </c>
      <c r="E37" s="35">
        <f t="shared" si="12"/>
        <v>53224672.620000005</v>
      </c>
      <c r="F37" s="35">
        <f t="shared" si="12"/>
        <v>48436118.740000002</v>
      </c>
      <c r="G37" s="35">
        <f t="shared" si="12"/>
        <v>47477723.920000002</v>
      </c>
      <c r="H37" s="35">
        <f t="shared" si="12"/>
        <v>4788553.8800000027</v>
      </c>
    </row>
    <row r="39" spans="1:8" x14ac:dyDescent="0.2">
      <c r="A39" s="1" t="s">
        <v>131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2023-01-19T19:28:31Z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